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4/PUBLICACIONES TRIMESTRALES 2024/01 trim 2024/"/>
    </mc:Choice>
  </mc:AlternateContent>
  <xr:revisionPtr revIDLastSave="125" documentId="8_{82124599-B9EA-4ABA-B9CB-F001DE96AE77}" xr6:coauthVersionLast="47" xr6:coauthVersionMax="47" xr10:uidLastSave="{79DE9E31-F643-4756-B2F5-600A76AD1235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J44" i="1"/>
  <c r="J43" i="1" s="1"/>
  <c r="I43" i="1"/>
  <c r="H43" i="1"/>
  <c r="G43" i="1"/>
  <c r="F43" i="1"/>
  <c r="H13" i="1" l="1"/>
  <c r="H12" i="1" s="1"/>
  <c r="F30" i="1" l="1"/>
  <c r="G30" i="1"/>
  <c r="H30" i="1"/>
  <c r="I30" i="1"/>
  <c r="F22" i="1"/>
  <c r="G22" i="1"/>
  <c r="H22" i="1"/>
  <c r="I22" i="1"/>
  <c r="J39" i="1"/>
  <c r="J36" i="1"/>
  <c r="H40" i="1"/>
  <c r="H41" i="1"/>
  <c r="I41" i="1"/>
  <c r="I40" i="1" s="1"/>
  <c r="G41" i="1"/>
  <c r="G40" i="1" s="1"/>
  <c r="G13" i="1"/>
  <c r="G12" i="1" s="1"/>
  <c r="I13" i="1"/>
  <c r="I12" i="1" s="1"/>
  <c r="J42" i="1"/>
  <c r="J41" i="1"/>
  <c r="J40" i="1" s="1"/>
  <c r="F41" i="1"/>
  <c r="F40" i="1"/>
  <c r="J48" i="1"/>
  <c r="J47" i="1" s="1"/>
  <c r="J46" i="1" s="1"/>
  <c r="G47" i="1"/>
  <c r="G46" i="1" s="1"/>
  <c r="H47" i="1"/>
  <c r="H46" i="1" s="1"/>
  <c r="I47" i="1"/>
  <c r="I46" i="1" s="1"/>
  <c r="F47" i="1"/>
  <c r="J32" i="1"/>
  <c r="J33" i="1"/>
  <c r="J34" i="1"/>
  <c r="J35" i="1"/>
  <c r="J37" i="1"/>
  <c r="J38" i="1"/>
  <c r="J31" i="1"/>
  <c r="J24" i="1"/>
  <c r="J25" i="1"/>
  <c r="J26" i="1"/>
  <c r="J27" i="1"/>
  <c r="J28" i="1"/>
  <c r="J29" i="1"/>
  <c r="J23" i="1"/>
  <c r="J15" i="1"/>
  <c r="J16" i="1"/>
  <c r="J17" i="1"/>
  <c r="J18" i="1"/>
  <c r="J19" i="1"/>
  <c r="J20" i="1"/>
  <c r="J14" i="1"/>
  <c r="F13" i="1"/>
  <c r="F12" i="1" s="1"/>
  <c r="M40" i="1" l="1"/>
  <c r="N40" i="1" s="1"/>
  <c r="F21" i="1"/>
  <c r="F11" i="1" s="1"/>
  <c r="I21" i="1"/>
  <c r="I10" i="1" s="1"/>
  <c r="G21" i="1"/>
  <c r="G11" i="1" s="1"/>
  <c r="G10" i="1" s="1"/>
  <c r="H21" i="1"/>
  <c r="H11" i="1" s="1"/>
  <c r="H10" i="1" s="1"/>
  <c r="J30" i="1"/>
  <c r="M30" i="1" s="1"/>
  <c r="J22" i="1"/>
  <c r="M22" i="1" s="1"/>
  <c r="N22" i="1"/>
  <c r="J13" i="1"/>
  <c r="J12" i="1" s="1"/>
  <c r="N21" i="1" l="1"/>
  <c r="J21" i="1"/>
  <c r="M21" i="1" s="1"/>
  <c r="F10" i="1"/>
  <c r="J11" i="1" l="1"/>
  <c r="J10" i="1" s="1"/>
</calcChain>
</file>

<file path=xl/sharedStrings.xml><?xml version="1.0" encoding="utf-8"?>
<sst xmlns="http://schemas.openxmlformats.org/spreadsheetml/2006/main" count="80" uniqueCount="76">
  <si>
    <r>
      <rPr>
        <sz val="8"/>
        <color indexed="8"/>
        <rFont val="Soberana Sans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</si>
  <si>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</si>
  <si>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</si>
  <si>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</si>
  <si>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CLASIFICACIÓN ECONÓMICA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</si>
  <si>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</si>
  <si>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</si>
  <si>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</si>
  <si>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</si>
  <si>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</si>
  <si>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</si>
  <si>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</si>
  <si>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</si>
  <si>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</si>
  <si>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</si>
  <si>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</si>
  <si>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</si>
  <si>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</si>
  <si>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</si>
  <si>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</si>
  <si>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</si>
  <si>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</si>
  <si>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</si>
  <si>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</si>
  <si>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</si>
  <si>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</si>
  <si>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</si>
  <si>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</si>
  <si>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</si>
  <si>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</si>
  <si>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</si>
  <si>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Gasto De Operación</t>
    </r>
  </si>
  <si>
    <r>
      <rPr>
        <sz val="7"/>
        <color indexed="8"/>
        <rFont val="Soberana Sans"/>
      </rPr>
      <t>2000</t>
    </r>
  </si>
  <si>
    <r>
      <rPr>
        <sz val="7"/>
        <color indexed="8"/>
        <rFont val="Soberana Sans"/>
      </rPr>
      <t>Materiales y suministros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</si>
  <si>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</si>
  <si>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</si>
  <si>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</si>
  <si>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</si>
  <si>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</si>
  <si>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</si>
  <si>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</si>
  <si>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</si>
  <si>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</si>
  <si>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</si>
  <si>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</si>
  <si>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</si>
  <si>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</si>
  <si>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</si>
  <si>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</si>
  <si>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</si>
  <si>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</si>
  <si>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</si>
  <si>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</si>
  <si>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</si>
  <si>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</si>
  <si>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</si>
  <si>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</si>
  <si>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</si>
  <si>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</si>
  <si>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</si>
  <si>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</si>
  <si>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</si>
  <si>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</si>
  <si>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</si>
  <si>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</si>
  <si>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</si>
  <si>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</si>
  <si>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Pensiones Y Jubilaciones</t>
    </r>
  </si>
  <si>
    <r>
      <rPr>
        <b/>
        <sz val="7"/>
        <color indexed="8"/>
        <rFont val="Soberana Sans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</si>
  <si>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</si>
  <si>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Bienes muebles, Inmuebles e intangibles</t>
  </si>
  <si>
    <t>Maquinaria, otros equipos y herramientas</t>
  </si>
  <si>
    <t>Servicios de comunicación social y publicidad</t>
  </si>
  <si>
    <t>Ayudas sociales</t>
  </si>
  <si>
    <t>Transferencias, asignaciones, subsidios y otros ayudas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</si>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</sst>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0.0%"/>
  </numFmts>
  <fonts count="9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9"/>
      <name val="Soberana Sans"/>
    </font>
    <font>
      <b/>
      <sz val="7"/>
      <color indexed="8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0" fontId="8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"/>
  <sheetViews>
    <sheetView tabSelected="1" topLeftCell="A7" zoomScale="115" zoomScaleNormal="115" workbookViewId="0">
      <pane ySplit="1425" activePane="bottomLeft"/>
      <selection activeCell="D8" sqref="D8:E8"/>
      <selection pane="bottomLeft" activeCell="N14" sqref="N14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51.5703125" customWidth="1"/>
    <col min="6" max="10" width="16" customWidth="1"/>
    <col min="11" max="11" width="4.140625" customWidth="1"/>
  </cols>
  <sheetData>
    <row r="1" spans="1:15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2" customHeight="1">
      <c r="A2" s="1"/>
      <c r="B2" s="27" t="s">
        <v>75</v>
      </c>
      <c r="C2" s="27"/>
      <c r="D2" s="27"/>
      <c r="E2" s="27"/>
      <c r="F2" s="27"/>
      <c r="G2" s="27"/>
      <c r="H2" s="27"/>
      <c r="I2" s="27"/>
      <c r="J2" s="27"/>
      <c r="K2" s="1"/>
    </row>
    <row r="3" spans="1:15" ht="12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1"/>
    </row>
    <row r="4" spans="1:15" ht="12" customHeight="1">
      <c r="A4" s="1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1"/>
    </row>
    <row r="5" spans="1:15" ht="12" customHeight="1">
      <c r="A5" s="1"/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"/>
    </row>
    <row r="6" spans="1:15" ht="12" customHeight="1">
      <c r="A6" s="1"/>
      <c r="B6" s="27" t="s">
        <v>3</v>
      </c>
      <c r="C6" s="27"/>
      <c r="D6" s="27"/>
      <c r="E6" s="27"/>
      <c r="F6" s="27"/>
      <c r="G6" s="27"/>
      <c r="H6" s="27"/>
      <c r="I6" s="27"/>
      <c r="J6" s="27"/>
      <c r="K6" s="1"/>
    </row>
    <row r="7" spans="1:15" ht="20.100000000000001" customHeight="1">
      <c r="A7" s="1"/>
      <c r="B7" s="30" t="s">
        <v>4</v>
      </c>
      <c r="C7" s="30"/>
      <c r="D7" s="30"/>
      <c r="E7" s="30"/>
      <c r="F7" s="31" t="s">
        <v>5</v>
      </c>
      <c r="G7" s="28" t="s">
        <v>6</v>
      </c>
      <c r="H7" s="28" t="s">
        <v>7</v>
      </c>
      <c r="I7" s="28" t="s">
        <v>8</v>
      </c>
      <c r="J7" s="28" t="s">
        <v>9</v>
      </c>
      <c r="K7" s="1"/>
    </row>
    <row r="8" spans="1:15" ht="15" customHeight="1">
      <c r="A8" s="1"/>
      <c r="B8" s="2"/>
      <c r="C8" s="3"/>
      <c r="D8" s="29" t="s">
        <v>10</v>
      </c>
      <c r="E8" s="29"/>
      <c r="F8" s="31"/>
      <c r="G8" s="28"/>
      <c r="H8" s="28"/>
      <c r="I8" s="28"/>
      <c r="J8" s="28"/>
      <c r="K8" s="1"/>
    </row>
    <row r="9" spans="1:15" ht="15" customHeight="1">
      <c r="A9" s="1"/>
      <c r="B9" s="4"/>
      <c r="C9" s="5"/>
      <c r="D9" s="5"/>
      <c r="E9" s="6" t="s">
        <v>11</v>
      </c>
      <c r="F9" s="31"/>
      <c r="G9" s="28"/>
      <c r="H9" s="28"/>
      <c r="I9" s="28"/>
      <c r="J9" s="28"/>
      <c r="K9" s="1"/>
    </row>
    <row r="10" spans="1:15" ht="21.95" customHeight="1">
      <c r="A10" s="1"/>
      <c r="B10" s="22" t="s">
        <v>12</v>
      </c>
      <c r="C10" s="22"/>
      <c r="D10" s="22"/>
      <c r="E10" s="22"/>
      <c r="F10" s="7">
        <f>F11+F46</f>
        <v>33269948</v>
      </c>
      <c r="G10" s="7">
        <f>G11+G46</f>
        <v>38987320.68</v>
      </c>
      <c r="H10" s="7">
        <f>H11+H46</f>
        <v>0</v>
      </c>
      <c r="I10" s="7">
        <f>I11+I46</f>
        <v>40983963.910000004</v>
      </c>
      <c r="J10" s="7">
        <f>J11+J46</f>
        <v>-1988216.6300000008</v>
      </c>
      <c r="K10" s="1"/>
    </row>
    <row r="11" spans="1:15" ht="21.95" customHeight="1">
      <c r="A11" s="1"/>
      <c r="B11" s="22" t="s">
        <v>13</v>
      </c>
      <c r="C11" s="22"/>
      <c r="D11" s="22"/>
      <c r="E11" s="22"/>
      <c r="F11" s="7">
        <f>F12+F21+F40</f>
        <v>33269948</v>
      </c>
      <c r="G11" s="7">
        <f>G12+G21+G40</f>
        <v>38987320.68</v>
      </c>
      <c r="H11" s="7">
        <f>H12+H21+H40</f>
        <v>0</v>
      </c>
      <c r="I11" s="7">
        <f>I12+I21+I40+I43</f>
        <v>40983963.910000004</v>
      </c>
      <c r="J11" s="7">
        <f>J12+J21+J40</f>
        <v>-1988216.6300000008</v>
      </c>
      <c r="K11" s="1"/>
      <c r="M11" s="19"/>
      <c r="N11" s="19"/>
    </row>
    <row r="12" spans="1:15" ht="17.100000000000001" customHeight="1">
      <c r="A12" s="1"/>
      <c r="B12" s="25" t="s">
        <v>14</v>
      </c>
      <c r="C12" s="25"/>
      <c r="D12" s="25"/>
      <c r="E12" s="25"/>
      <c r="F12" s="8">
        <f>F13</f>
        <v>27870729</v>
      </c>
      <c r="G12" s="8">
        <f>G13</f>
        <v>23880476.789999999</v>
      </c>
      <c r="H12" s="8">
        <f>H13</f>
        <v>0</v>
      </c>
      <c r="I12" s="8">
        <f>I13</f>
        <v>24575254.43</v>
      </c>
      <c r="J12" s="8">
        <f>J13</f>
        <v>-694777.6400000006</v>
      </c>
      <c r="K12" s="1"/>
      <c r="M12" s="19"/>
      <c r="N12" s="19"/>
      <c r="O12" s="20"/>
    </row>
    <row r="13" spans="1:15" ht="17.100000000000001" customHeight="1">
      <c r="A13" s="1"/>
      <c r="B13" s="10"/>
      <c r="C13" s="11" t="s">
        <v>15</v>
      </c>
      <c r="D13" s="21" t="s">
        <v>16</v>
      </c>
      <c r="E13" s="21"/>
      <c r="F13" s="8">
        <f>SUM(F14:F20)</f>
        <v>27870729</v>
      </c>
      <c r="G13" s="8">
        <f>SUM(G14:G20)</f>
        <v>23880476.789999999</v>
      </c>
      <c r="H13" s="8">
        <f>SUM(H14:H20)</f>
        <v>0</v>
      </c>
      <c r="I13" s="8">
        <f>SUM(I14:I20)</f>
        <v>24575254.43</v>
      </c>
      <c r="J13" s="8">
        <f>SUM(J14:J20)</f>
        <v>-694777.6400000006</v>
      </c>
      <c r="K13" s="1"/>
    </row>
    <row r="14" spans="1:15" ht="17.100000000000001" customHeight="1">
      <c r="A14" s="1"/>
      <c r="B14" s="10"/>
      <c r="C14" s="1"/>
      <c r="D14" s="11" t="s">
        <v>17</v>
      </c>
      <c r="E14" s="12" t="s">
        <v>18</v>
      </c>
      <c r="F14" s="8">
        <v>5898783</v>
      </c>
      <c r="G14" s="9">
        <v>3579079.58</v>
      </c>
      <c r="H14" s="9">
        <v>0</v>
      </c>
      <c r="I14" s="9">
        <v>3579079.58</v>
      </c>
      <c r="J14" s="9">
        <f>G14-I14</f>
        <v>0</v>
      </c>
      <c r="K14" s="1"/>
    </row>
    <row r="15" spans="1:15" ht="17.100000000000001" customHeight="1">
      <c r="A15" s="1"/>
      <c r="B15" s="10"/>
      <c r="C15" s="1"/>
      <c r="D15" s="11" t="s">
        <v>19</v>
      </c>
      <c r="E15" s="12" t="s">
        <v>20</v>
      </c>
      <c r="F15" s="8">
        <v>6853714</v>
      </c>
      <c r="G15" s="9">
        <v>6192659.7999999998</v>
      </c>
      <c r="H15" s="9">
        <v>0</v>
      </c>
      <c r="I15" s="9">
        <v>6192659.7999999998</v>
      </c>
      <c r="J15" s="9">
        <f t="shared" ref="J15:J20" si="0">G15-I15</f>
        <v>0</v>
      </c>
      <c r="K15" s="1"/>
    </row>
    <row r="16" spans="1:15" ht="17.100000000000001" customHeight="1">
      <c r="A16" s="1"/>
      <c r="B16" s="10"/>
      <c r="C16" s="1"/>
      <c r="D16" s="11" t="s">
        <v>21</v>
      </c>
      <c r="E16" s="12" t="s">
        <v>22</v>
      </c>
      <c r="F16" s="8">
        <v>603145</v>
      </c>
      <c r="G16" s="9">
        <v>1498073.44</v>
      </c>
      <c r="H16" s="9">
        <v>0</v>
      </c>
      <c r="I16" s="9">
        <v>1498073.44</v>
      </c>
      <c r="J16" s="9">
        <f t="shared" si="0"/>
        <v>0</v>
      </c>
      <c r="K16" s="1"/>
    </row>
    <row r="17" spans="1:14" ht="17.100000000000001" customHeight="1">
      <c r="A17" s="1"/>
      <c r="B17" s="10"/>
      <c r="C17" s="1"/>
      <c r="D17" s="11" t="s">
        <v>23</v>
      </c>
      <c r="E17" s="12" t="s">
        <v>24</v>
      </c>
      <c r="F17" s="8">
        <v>6415428</v>
      </c>
      <c r="G17" s="9">
        <v>4942563.1500000004</v>
      </c>
      <c r="H17" s="9">
        <v>0</v>
      </c>
      <c r="I17" s="9">
        <v>5637340.790000001</v>
      </c>
      <c r="J17" s="9">
        <f t="shared" si="0"/>
        <v>-694777.6400000006</v>
      </c>
      <c r="K17" s="1"/>
    </row>
    <row r="18" spans="1:14" ht="17.100000000000001" customHeight="1">
      <c r="A18" s="1"/>
      <c r="B18" s="10"/>
      <c r="C18" s="1"/>
      <c r="D18" s="11" t="s">
        <v>25</v>
      </c>
      <c r="E18" s="12" t="s">
        <v>26</v>
      </c>
      <c r="F18" s="8">
        <v>8099659</v>
      </c>
      <c r="G18" s="9">
        <v>7608031.7400000002</v>
      </c>
      <c r="H18" s="9">
        <v>0</v>
      </c>
      <c r="I18" s="9">
        <v>7608031.7400000002</v>
      </c>
      <c r="J18" s="9">
        <f t="shared" si="0"/>
        <v>0</v>
      </c>
      <c r="K18" s="1"/>
    </row>
    <row r="19" spans="1:14" ht="17.100000000000001" customHeight="1">
      <c r="A19" s="1"/>
      <c r="B19" s="10"/>
      <c r="C19" s="1"/>
      <c r="D19" s="11" t="s">
        <v>27</v>
      </c>
      <c r="E19" s="12" t="s">
        <v>28</v>
      </c>
      <c r="F19" s="8">
        <v>0</v>
      </c>
      <c r="G19" s="8">
        <v>0</v>
      </c>
      <c r="H19" s="9">
        <v>0</v>
      </c>
      <c r="I19" s="9">
        <v>0</v>
      </c>
      <c r="J19" s="9">
        <f t="shared" si="0"/>
        <v>0</v>
      </c>
      <c r="K19" s="1"/>
    </row>
    <row r="20" spans="1:14" ht="17.100000000000001" customHeight="1">
      <c r="A20" s="1"/>
      <c r="B20" s="10"/>
      <c r="C20" s="1"/>
      <c r="D20" s="11" t="s">
        <v>29</v>
      </c>
      <c r="E20" s="12" t="s">
        <v>30</v>
      </c>
      <c r="F20" s="8">
        <v>0</v>
      </c>
      <c r="G20" s="9">
        <v>60069.079999999994</v>
      </c>
      <c r="H20" s="9">
        <v>0</v>
      </c>
      <c r="I20" s="9">
        <v>60069.08</v>
      </c>
      <c r="J20" s="9">
        <f t="shared" si="0"/>
        <v>0</v>
      </c>
      <c r="K20" s="1"/>
    </row>
    <row r="21" spans="1:14" ht="17.100000000000001" customHeight="1">
      <c r="A21" s="1"/>
      <c r="B21" s="25" t="s">
        <v>31</v>
      </c>
      <c r="C21" s="25"/>
      <c r="D21" s="25"/>
      <c r="E21" s="25"/>
      <c r="F21" s="8">
        <f>F22+F30</f>
        <v>5399219</v>
      </c>
      <c r="G21" s="8">
        <f>G22+G30</f>
        <v>15106843.889999999</v>
      </c>
      <c r="H21" s="8">
        <f>H22+H30</f>
        <v>0</v>
      </c>
      <c r="I21" s="8">
        <f>I22+I30</f>
        <v>16400282.879999999</v>
      </c>
      <c r="J21" s="8">
        <f>J22+J30</f>
        <v>-1293438.9900000002</v>
      </c>
      <c r="K21" s="1"/>
      <c r="M21" s="19">
        <f>J21/G21</f>
        <v>-8.5619405311800068E-2</v>
      </c>
      <c r="N21" s="19">
        <f>G21/F21</f>
        <v>2.7979683524598649</v>
      </c>
    </row>
    <row r="22" spans="1:14" ht="17.100000000000001" customHeight="1">
      <c r="A22" s="1"/>
      <c r="B22" s="10"/>
      <c r="C22" s="11" t="s">
        <v>32</v>
      </c>
      <c r="D22" s="21" t="s">
        <v>33</v>
      </c>
      <c r="E22" s="21"/>
      <c r="F22" s="8">
        <f>SUM(F23:F29)</f>
        <v>100000</v>
      </c>
      <c r="G22" s="8">
        <f>SUM(G23:G29)</f>
        <v>121666.61</v>
      </c>
      <c r="H22" s="8">
        <f>SUM(H23:H29)</f>
        <v>0</v>
      </c>
      <c r="I22" s="8">
        <f>SUM(I23:I29)</f>
        <v>241289.74</v>
      </c>
      <c r="J22" s="8">
        <f>SUM(J23:J29)</f>
        <v>-119623.12999999999</v>
      </c>
      <c r="K22" s="1"/>
      <c r="M22" s="19">
        <f>J22/G22</f>
        <v>-0.98320426614993206</v>
      </c>
      <c r="N22" s="19">
        <f>G22/F22</f>
        <v>1.2166661000000001</v>
      </c>
    </row>
    <row r="23" spans="1:14" ht="17.100000000000001" customHeight="1">
      <c r="A23" s="1"/>
      <c r="B23" s="10"/>
      <c r="C23" s="1"/>
      <c r="D23" s="11" t="s">
        <v>34</v>
      </c>
      <c r="E23" s="12" t="s">
        <v>35</v>
      </c>
      <c r="F23" s="8">
        <v>0</v>
      </c>
      <c r="G23" s="9">
        <v>0</v>
      </c>
      <c r="H23" s="9">
        <v>0</v>
      </c>
      <c r="I23" s="9">
        <v>0</v>
      </c>
      <c r="J23" s="9">
        <f>G23-I23</f>
        <v>0</v>
      </c>
      <c r="K23" s="1"/>
    </row>
    <row r="24" spans="1:14" ht="17.100000000000001" customHeight="1">
      <c r="A24" s="1"/>
      <c r="B24" s="10"/>
      <c r="C24" s="1"/>
      <c r="D24" s="11" t="s">
        <v>36</v>
      </c>
      <c r="E24" s="12" t="s">
        <v>37</v>
      </c>
      <c r="F24" s="8">
        <v>0</v>
      </c>
      <c r="G24" s="9">
        <v>23671</v>
      </c>
      <c r="H24" s="9">
        <v>0</v>
      </c>
      <c r="I24" s="9">
        <v>23671</v>
      </c>
      <c r="J24" s="9">
        <f t="shared" ref="J24:J38" si="1">G24-I24</f>
        <v>0</v>
      </c>
      <c r="K24" s="1"/>
    </row>
    <row r="25" spans="1:14" ht="17.100000000000001" customHeight="1">
      <c r="A25" s="1"/>
      <c r="B25" s="10"/>
      <c r="C25" s="1"/>
      <c r="D25" s="11" t="s">
        <v>38</v>
      </c>
      <c r="E25" s="12" t="s">
        <v>39</v>
      </c>
      <c r="F25" s="8">
        <v>0</v>
      </c>
      <c r="G25" s="9">
        <v>0</v>
      </c>
      <c r="H25" s="9">
        <v>0</v>
      </c>
      <c r="I25" s="9">
        <v>81395.69</v>
      </c>
      <c r="J25" s="9">
        <f t="shared" si="1"/>
        <v>-81395.69</v>
      </c>
      <c r="K25" s="1"/>
    </row>
    <row r="26" spans="1:14" ht="17.100000000000001" customHeight="1">
      <c r="A26" s="1"/>
      <c r="B26" s="10"/>
      <c r="C26" s="1"/>
      <c r="D26" s="11" t="s">
        <v>40</v>
      </c>
      <c r="E26" s="12" t="s">
        <v>41</v>
      </c>
      <c r="F26" s="8">
        <v>0</v>
      </c>
      <c r="G26" s="9">
        <v>0</v>
      </c>
      <c r="H26" s="9">
        <v>0</v>
      </c>
      <c r="I26" s="9">
        <v>0</v>
      </c>
      <c r="J26" s="9">
        <f t="shared" si="1"/>
        <v>0</v>
      </c>
      <c r="K26" s="1"/>
    </row>
    <row r="27" spans="1:14" ht="17.100000000000001" customHeight="1">
      <c r="A27" s="1"/>
      <c r="B27" s="10"/>
      <c r="C27" s="1"/>
      <c r="D27" s="11" t="s">
        <v>42</v>
      </c>
      <c r="E27" s="12" t="s">
        <v>43</v>
      </c>
      <c r="F27" s="8">
        <v>100000</v>
      </c>
      <c r="G27" s="9">
        <v>61724.270000000004</v>
      </c>
      <c r="H27" s="9">
        <v>0</v>
      </c>
      <c r="I27" s="9">
        <v>65424.2</v>
      </c>
      <c r="J27" s="9">
        <f t="shared" si="1"/>
        <v>-3699.929999999993</v>
      </c>
      <c r="K27" s="1"/>
    </row>
    <row r="28" spans="1:14" ht="17.100000000000001" customHeight="1">
      <c r="A28" s="1"/>
      <c r="B28" s="10"/>
      <c r="C28" s="1"/>
      <c r="D28" s="11" t="s">
        <v>44</v>
      </c>
      <c r="E28" s="12" t="s">
        <v>45</v>
      </c>
      <c r="F28" s="8">
        <v>0</v>
      </c>
      <c r="G28" s="9">
        <v>36271.339999999997</v>
      </c>
      <c r="H28" s="9">
        <v>0</v>
      </c>
      <c r="I28" s="9">
        <v>70798.849999999991</v>
      </c>
      <c r="J28" s="9">
        <f t="shared" si="1"/>
        <v>-34527.509999999995</v>
      </c>
      <c r="K28" s="1"/>
    </row>
    <row r="29" spans="1:14" ht="17.100000000000001" customHeight="1">
      <c r="A29" s="1"/>
      <c r="B29" s="10"/>
      <c r="C29" s="1"/>
      <c r="D29" s="11" t="s">
        <v>46</v>
      </c>
      <c r="E29" s="12" t="s">
        <v>47</v>
      </c>
      <c r="F29" s="8">
        <v>0</v>
      </c>
      <c r="G29" s="9">
        <v>0</v>
      </c>
      <c r="H29" s="9">
        <v>0</v>
      </c>
      <c r="I29" s="9">
        <v>0</v>
      </c>
      <c r="J29" s="9">
        <f t="shared" si="1"/>
        <v>0</v>
      </c>
      <c r="K29" s="1"/>
    </row>
    <row r="30" spans="1:14" ht="17.100000000000001" customHeight="1">
      <c r="A30" s="1"/>
      <c r="B30" s="10"/>
      <c r="C30" s="11" t="s">
        <v>48</v>
      </c>
      <c r="D30" s="21" t="s">
        <v>49</v>
      </c>
      <c r="E30" s="21"/>
      <c r="F30" s="8">
        <f>SUM(F31:F39)</f>
        <v>5299219</v>
      </c>
      <c r="G30" s="8">
        <f>SUM(G31:G39)</f>
        <v>14985177.279999999</v>
      </c>
      <c r="H30" s="8">
        <f>SUM(H31:H39)</f>
        <v>0</v>
      </c>
      <c r="I30" s="8">
        <f>SUM(I31:I39)</f>
        <v>16158993.139999999</v>
      </c>
      <c r="J30" s="8">
        <f>SUM(J31:J39)</f>
        <v>-1173815.8600000003</v>
      </c>
      <c r="K30" s="1"/>
      <c r="M30" s="19">
        <f>J30/G30</f>
        <v>-7.8331796685958216E-2</v>
      </c>
    </row>
    <row r="31" spans="1:14" ht="17.100000000000001" customHeight="1">
      <c r="A31" s="1"/>
      <c r="B31" s="10"/>
      <c r="C31" s="1"/>
      <c r="D31" s="11" t="s">
        <v>50</v>
      </c>
      <c r="E31" s="12" t="s">
        <v>51</v>
      </c>
      <c r="F31" s="8">
        <v>728003</v>
      </c>
      <c r="G31" s="9">
        <v>403384.30999999994</v>
      </c>
      <c r="H31" s="9">
        <v>0</v>
      </c>
      <c r="I31" s="9">
        <v>619963.28999999992</v>
      </c>
      <c r="J31" s="9">
        <f t="shared" si="1"/>
        <v>-216578.97999999998</v>
      </c>
      <c r="K31" s="1"/>
    </row>
    <row r="32" spans="1:14" ht="17.100000000000001" customHeight="1">
      <c r="A32" s="1"/>
      <c r="B32" s="10"/>
      <c r="C32" s="1"/>
      <c r="D32" s="11" t="s">
        <v>52</v>
      </c>
      <c r="E32" s="12" t="s">
        <v>53</v>
      </c>
      <c r="F32" s="8">
        <v>1160000</v>
      </c>
      <c r="G32" s="9">
        <v>7586249.5800000001</v>
      </c>
      <c r="H32" s="9">
        <v>0</v>
      </c>
      <c r="I32" s="9">
        <v>7764082.4900000002</v>
      </c>
      <c r="J32" s="9">
        <f t="shared" si="1"/>
        <v>-177832.91000000015</v>
      </c>
      <c r="K32" s="1"/>
    </row>
    <row r="33" spans="1:14" ht="17.100000000000001" customHeight="1">
      <c r="A33" s="1"/>
      <c r="B33" s="10"/>
      <c r="C33" s="1"/>
      <c r="D33" s="11" t="s">
        <v>54</v>
      </c>
      <c r="E33" s="12" t="s">
        <v>55</v>
      </c>
      <c r="F33" s="8">
        <v>1913995</v>
      </c>
      <c r="G33" s="9">
        <v>6158755.2799999993</v>
      </c>
      <c r="H33" s="9">
        <v>0</v>
      </c>
      <c r="I33" s="9">
        <v>6603007.8499999996</v>
      </c>
      <c r="J33" s="9">
        <f t="shared" si="1"/>
        <v>-444252.5700000003</v>
      </c>
      <c r="K33" s="1"/>
    </row>
    <row r="34" spans="1:14" ht="17.100000000000001" customHeight="1">
      <c r="A34" s="1"/>
      <c r="B34" s="10"/>
      <c r="C34" s="1"/>
      <c r="D34" s="11" t="s">
        <v>56</v>
      </c>
      <c r="E34" s="12" t="s">
        <v>57</v>
      </c>
      <c r="F34" s="8">
        <v>300000</v>
      </c>
      <c r="G34" s="9">
        <v>281622.38</v>
      </c>
      <c r="H34" s="9">
        <v>0</v>
      </c>
      <c r="I34" s="9">
        <v>281622.38</v>
      </c>
      <c r="J34" s="9">
        <f t="shared" si="1"/>
        <v>0</v>
      </c>
      <c r="K34" s="1"/>
    </row>
    <row r="35" spans="1:14" ht="17.100000000000001" customHeight="1">
      <c r="A35" s="1"/>
      <c r="B35" s="10"/>
      <c r="C35" s="1"/>
      <c r="D35" s="11" t="s">
        <v>58</v>
      </c>
      <c r="E35" s="12" t="s">
        <v>59</v>
      </c>
      <c r="F35" s="8">
        <v>338766</v>
      </c>
      <c r="G35" s="9">
        <v>347404.73</v>
      </c>
      <c r="H35" s="9">
        <v>0</v>
      </c>
      <c r="I35" s="9">
        <v>449931.03</v>
      </c>
      <c r="J35" s="9">
        <f t="shared" si="1"/>
        <v>-102526.30000000005</v>
      </c>
      <c r="K35" s="1"/>
    </row>
    <row r="36" spans="1:14" ht="17.100000000000001" customHeight="1">
      <c r="A36" s="1"/>
      <c r="B36" s="10"/>
      <c r="C36" s="1"/>
      <c r="D36" s="11">
        <v>3600</v>
      </c>
      <c r="E36" s="12" t="s">
        <v>72</v>
      </c>
      <c r="F36" s="8">
        <v>0</v>
      </c>
      <c r="G36" s="9">
        <v>0</v>
      </c>
      <c r="H36" s="9">
        <v>0</v>
      </c>
      <c r="I36" s="9">
        <v>33411.480000000003</v>
      </c>
      <c r="J36" s="9">
        <f t="shared" si="1"/>
        <v>-33411.480000000003</v>
      </c>
      <c r="K36" s="1"/>
    </row>
    <row r="37" spans="1:14" ht="17.100000000000001" customHeight="1">
      <c r="A37" s="1"/>
      <c r="B37" s="10"/>
      <c r="C37" s="1"/>
      <c r="D37" s="11" t="s">
        <v>60</v>
      </c>
      <c r="E37" s="12" t="s">
        <v>61</v>
      </c>
      <c r="F37" s="8">
        <v>0</v>
      </c>
      <c r="G37" s="9">
        <v>0</v>
      </c>
      <c r="H37" s="9">
        <v>0</v>
      </c>
      <c r="I37" s="9">
        <v>39270.619999999995</v>
      </c>
      <c r="J37" s="9">
        <f t="shared" si="1"/>
        <v>-39270.619999999995</v>
      </c>
      <c r="K37" s="1"/>
    </row>
    <row r="38" spans="1:14" ht="17.100000000000001" customHeight="1">
      <c r="A38" s="1"/>
      <c r="B38" s="10"/>
      <c r="C38" s="1"/>
      <c r="D38" s="11" t="s">
        <v>62</v>
      </c>
      <c r="E38" s="12" t="s">
        <v>63</v>
      </c>
      <c r="F38" s="8">
        <v>0</v>
      </c>
      <c r="G38" s="9">
        <v>0</v>
      </c>
      <c r="H38" s="9">
        <v>0</v>
      </c>
      <c r="I38" s="9">
        <v>0</v>
      </c>
      <c r="J38" s="9">
        <f t="shared" si="1"/>
        <v>0</v>
      </c>
      <c r="K38" s="1"/>
    </row>
    <row r="39" spans="1:14" ht="17.100000000000001" customHeight="1">
      <c r="A39" s="1"/>
      <c r="B39" s="10"/>
      <c r="C39" s="1"/>
      <c r="D39" s="11" t="s">
        <v>64</v>
      </c>
      <c r="E39" s="12" t="s">
        <v>65</v>
      </c>
      <c r="F39" s="8">
        <v>858455</v>
      </c>
      <c r="G39" s="9">
        <v>207761</v>
      </c>
      <c r="H39" s="9">
        <v>0</v>
      </c>
      <c r="I39" s="9">
        <v>367704</v>
      </c>
      <c r="J39" s="9">
        <f>G39-I39</f>
        <v>-159943</v>
      </c>
      <c r="K39" s="1"/>
    </row>
    <row r="40" spans="1:14" ht="17.100000000000001" customHeight="1">
      <c r="A40" s="1"/>
      <c r="B40" s="25" t="s">
        <v>66</v>
      </c>
      <c r="C40" s="25"/>
      <c r="D40" s="25"/>
      <c r="E40" s="25"/>
      <c r="F40" s="8">
        <f>F41</f>
        <v>0</v>
      </c>
      <c r="G40" s="9">
        <f t="shared" ref="G40:J43" si="2">G41</f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1"/>
      <c r="M40" s="19" t="e">
        <f>J40/G40</f>
        <v>#DIV/0!</v>
      </c>
      <c r="N40" s="20" t="e">
        <f>1-M40</f>
        <v>#DIV/0!</v>
      </c>
    </row>
    <row r="41" spans="1:14" ht="17.100000000000001" customHeight="1">
      <c r="A41" s="1"/>
      <c r="B41" s="10"/>
      <c r="C41" s="11" t="s">
        <v>48</v>
      </c>
      <c r="D41" s="21" t="s">
        <v>49</v>
      </c>
      <c r="E41" s="21"/>
      <c r="F41" s="8">
        <f>F42</f>
        <v>0</v>
      </c>
      <c r="G41" s="9">
        <f>G42</f>
        <v>0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1"/>
    </row>
    <row r="42" spans="1:14" ht="17.100000000000001" customHeight="1">
      <c r="A42" s="1"/>
      <c r="B42" s="10"/>
      <c r="C42" s="1"/>
      <c r="D42" s="11" t="s">
        <v>64</v>
      </c>
      <c r="E42" s="12" t="s">
        <v>65</v>
      </c>
      <c r="F42" s="8">
        <v>0</v>
      </c>
      <c r="G42" s="9">
        <v>0</v>
      </c>
      <c r="H42" s="9">
        <v>0</v>
      </c>
      <c r="I42" s="9">
        <v>0</v>
      </c>
      <c r="J42" s="9">
        <f>G42-I42</f>
        <v>0</v>
      </c>
      <c r="K42" s="1"/>
    </row>
    <row r="43" spans="1:14" ht="17.100000000000001" customHeight="1">
      <c r="A43" s="1"/>
      <c r="B43" s="10"/>
      <c r="C43" s="11">
        <v>4000</v>
      </c>
      <c r="D43" s="21" t="s">
        <v>74</v>
      </c>
      <c r="E43" s="21"/>
      <c r="F43" s="8">
        <f>F44</f>
        <v>0</v>
      </c>
      <c r="G43" s="9">
        <f>G44</f>
        <v>0</v>
      </c>
      <c r="H43" s="9">
        <f t="shared" si="2"/>
        <v>0</v>
      </c>
      <c r="I43" s="9">
        <f t="shared" si="2"/>
        <v>8426.6</v>
      </c>
      <c r="J43" s="9">
        <f t="shared" si="2"/>
        <v>-8426.6</v>
      </c>
      <c r="K43" s="1"/>
    </row>
    <row r="44" spans="1:14" ht="17.100000000000001" customHeight="1">
      <c r="A44" s="1"/>
      <c r="B44" s="10"/>
      <c r="C44" s="1"/>
      <c r="D44" s="11">
        <v>4400</v>
      </c>
      <c r="E44" s="12" t="s">
        <v>73</v>
      </c>
      <c r="F44" s="8">
        <v>0</v>
      </c>
      <c r="G44" s="9">
        <v>0</v>
      </c>
      <c r="H44" s="9">
        <v>0</v>
      </c>
      <c r="I44" s="9">
        <v>8426.6</v>
      </c>
      <c r="J44" s="9">
        <f>G44-I44</f>
        <v>-8426.6</v>
      </c>
      <c r="K44" s="1"/>
    </row>
    <row r="45" spans="1:14" ht="21.95" customHeight="1">
      <c r="A45" s="1"/>
      <c r="B45" s="22" t="s">
        <v>67</v>
      </c>
      <c r="C45" s="22"/>
      <c r="D45" s="22"/>
      <c r="E45" s="22"/>
      <c r="F45" s="13">
        <v>0</v>
      </c>
      <c r="G45" s="14">
        <v>0</v>
      </c>
      <c r="H45" s="14">
        <v>0</v>
      </c>
      <c r="I45" s="14">
        <v>0</v>
      </c>
      <c r="J45" s="14">
        <v>0</v>
      </c>
      <c r="K45" s="1"/>
    </row>
    <row r="46" spans="1:14">
      <c r="A46" s="1"/>
      <c r="B46" s="22" t="s">
        <v>68</v>
      </c>
      <c r="C46" s="22"/>
      <c r="D46" s="22"/>
      <c r="E46" s="22"/>
      <c r="F46" s="8">
        <v>0</v>
      </c>
      <c r="G46" s="9">
        <f t="shared" ref="G46:J47" si="3">G47</f>
        <v>0</v>
      </c>
      <c r="H46" s="9">
        <f t="shared" si="3"/>
        <v>0</v>
      </c>
      <c r="I46" s="9">
        <f t="shared" si="3"/>
        <v>0</v>
      </c>
      <c r="J46" s="9">
        <f t="shared" si="3"/>
        <v>0</v>
      </c>
      <c r="K46" s="1"/>
    </row>
    <row r="47" spans="1:14">
      <c r="A47" s="1"/>
      <c r="B47" s="15"/>
      <c r="C47" s="11">
        <v>5000</v>
      </c>
      <c r="D47" s="21" t="s">
        <v>70</v>
      </c>
      <c r="E47" s="26"/>
      <c r="F47" s="8">
        <f>F48</f>
        <v>0</v>
      </c>
      <c r="G47" s="9">
        <f t="shared" si="3"/>
        <v>0</v>
      </c>
      <c r="H47" s="9">
        <f t="shared" si="3"/>
        <v>0</v>
      </c>
      <c r="I47" s="9">
        <f t="shared" si="3"/>
        <v>0</v>
      </c>
      <c r="J47" s="9">
        <f t="shared" si="3"/>
        <v>0</v>
      </c>
      <c r="K47" s="1"/>
    </row>
    <row r="48" spans="1:14">
      <c r="A48" s="1"/>
      <c r="B48" s="16"/>
      <c r="C48" s="17"/>
      <c r="D48" s="17">
        <v>5600</v>
      </c>
      <c r="E48" s="18" t="s">
        <v>71</v>
      </c>
      <c r="F48" s="8">
        <v>0</v>
      </c>
      <c r="G48" s="9">
        <v>0</v>
      </c>
      <c r="H48" s="9">
        <v>0</v>
      </c>
      <c r="I48" s="9">
        <v>0</v>
      </c>
      <c r="J48" s="9">
        <f>G48-I48</f>
        <v>0</v>
      </c>
      <c r="K48" s="1"/>
    </row>
    <row r="49" spans="1:11" ht="40.5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1"/>
    </row>
    <row r="50" spans="1:11" ht="40.5" customHeight="1">
      <c r="A50" s="1"/>
      <c r="B50" s="1"/>
      <c r="C50" s="24" t="s">
        <v>69</v>
      </c>
      <c r="D50" s="24"/>
      <c r="E50" s="24"/>
      <c r="F50" s="24"/>
      <c r="G50" s="24"/>
      <c r="H50" s="24"/>
      <c r="I50" s="24"/>
      <c r="J50" s="24"/>
      <c r="K50" s="1"/>
    </row>
    <row r="51" spans="1:11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27">
    <mergeCell ref="J7:J9"/>
    <mergeCell ref="D8:E8"/>
    <mergeCell ref="B10:E10"/>
    <mergeCell ref="B11:E11"/>
    <mergeCell ref="B12:E12"/>
    <mergeCell ref="B7:E7"/>
    <mergeCell ref="F7:F9"/>
    <mergeCell ref="G7:G9"/>
    <mergeCell ref="H7:H9"/>
    <mergeCell ref="I7:I9"/>
    <mergeCell ref="B2:J2"/>
    <mergeCell ref="B3:J3"/>
    <mergeCell ref="B4:J4"/>
    <mergeCell ref="B5:J5"/>
    <mergeCell ref="B6:J6"/>
    <mergeCell ref="D13:E13"/>
    <mergeCell ref="B46:E46"/>
    <mergeCell ref="B49:J49"/>
    <mergeCell ref="C50:J50"/>
    <mergeCell ref="B21:E21"/>
    <mergeCell ref="D22:E22"/>
    <mergeCell ref="D30:E30"/>
    <mergeCell ref="B40:E40"/>
    <mergeCell ref="D41:E41"/>
    <mergeCell ref="B45:E45"/>
    <mergeCell ref="D47:E47"/>
    <mergeCell ref="D43:E43"/>
  </mergeCells>
  <pageMargins left="0.70866141732283472" right="0.70866141732283472" top="0.74803149606299213" bottom="0.74803149606299213" header="0.31496062992125984" footer="0.31496062992125984"/>
  <pageSetup scale="6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B51FCA-21C9-463B-B01C-DD25B6EE5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BC37E4-4F47-4A88-9245-B2387A22644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6F308F4-1CAD-4C05-8ECF-E0F119E78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2020-02-19T22:37:03Z</cp:lastPrinted>
  <dcterms:created xsi:type="dcterms:W3CDTF">2020-02-18T00:28:04Z</dcterms:created>
  <dcterms:modified xsi:type="dcterms:W3CDTF">2024-04-16T00:54:05Z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